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8195" windowHeight="11700"/>
  </bookViews>
  <sheets>
    <sheet name="Comparitive Budget" sheetId="6" r:id="rId1"/>
    <sheet name="Expense Details" sheetId="3" r:id="rId2"/>
    <sheet name="Tickets" sheetId="1" r:id="rId3"/>
  </sheets>
  <calcPr calcId="144525"/>
</workbook>
</file>

<file path=xl/calcChain.xml><?xml version="1.0" encoding="utf-8"?>
<calcChain xmlns="http://schemas.openxmlformats.org/spreadsheetml/2006/main">
  <c r="C3" i="6" l="1"/>
  <c r="E17" i="6"/>
  <c r="C17" i="6" l="1"/>
  <c r="E20" i="6" l="1"/>
  <c r="C20" i="6"/>
  <c r="D12" i="3"/>
  <c r="D10" i="3"/>
  <c r="D9" i="3"/>
  <c r="D7" i="3"/>
  <c r="D3" i="3"/>
  <c r="B12" i="1"/>
  <c r="B7" i="1"/>
  <c r="D34" i="3"/>
  <c r="B14" i="1"/>
  <c r="C11" i="1"/>
  <c r="C10" i="1"/>
  <c r="C12" i="1" s="1"/>
  <c r="C6" i="1"/>
  <c r="C5" i="1"/>
  <c r="C4" i="1"/>
  <c r="C3" i="1"/>
  <c r="C2" i="1"/>
  <c r="C7" i="1" s="1"/>
  <c r="D56" i="3" l="1"/>
  <c r="C17" i="1"/>
  <c r="B17" i="1"/>
</calcChain>
</file>

<file path=xl/sharedStrings.xml><?xml version="1.0" encoding="utf-8"?>
<sst xmlns="http://schemas.openxmlformats.org/spreadsheetml/2006/main" count="103" uniqueCount="86">
  <si>
    <t>Physical Tickets</t>
  </si>
  <si>
    <t>Shanti-Baba</t>
  </si>
  <si>
    <t>Faries Pajamas</t>
  </si>
  <si>
    <t>Side Show Café</t>
  </si>
  <si>
    <t>Toy Factory</t>
  </si>
  <si>
    <t>Individual Direct Sales</t>
  </si>
  <si>
    <t>Eventbright</t>
  </si>
  <si>
    <t>Grand Total:</t>
  </si>
  <si>
    <t>Early Bird (@$20)</t>
  </si>
  <si>
    <t>Regular (@$25)</t>
  </si>
  <si>
    <t>Physical Tickets (@$25)</t>
  </si>
  <si>
    <t>Door sales (@$30)</t>
  </si>
  <si>
    <t>Sarah</t>
  </si>
  <si>
    <t>Décor</t>
  </si>
  <si>
    <t>Moskito + Bite</t>
  </si>
  <si>
    <t>Lindsay</t>
  </si>
  <si>
    <t>Wristbands</t>
  </si>
  <si>
    <t>ART</t>
  </si>
  <si>
    <t>Kris</t>
  </si>
  <si>
    <t>Deathtrap</t>
  </si>
  <si>
    <t>Franklin</t>
  </si>
  <si>
    <t>Man</t>
  </si>
  <si>
    <t>Rachel</t>
  </si>
  <si>
    <t>Mirror paintings</t>
  </si>
  <si>
    <t>Ian</t>
  </si>
  <si>
    <t>Photos</t>
  </si>
  <si>
    <t>Chloe</t>
  </si>
  <si>
    <t>Collective Canvas</t>
  </si>
  <si>
    <t>Christine I</t>
  </si>
  <si>
    <t>Balloon Room</t>
  </si>
  <si>
    <t>Mmmmike</t>
  </si>
  <si>
    <t>Plounge</t>
  </si>
  <si>
    <t>PERFORMANCES</t>
  </si>
  <si>
    <t>Mineta</t>
  </si>
  <si>
    <t>Costumes, backdrop</t>
  </si>
  <si>
    <t>ACTIVITIES</t>
  </si>
  <si>
    <t>Dani</t>
  </si>
  <si>
    <t>Wandering Eyes</t>
  </si>
  <si>
    <t>Lisa Herenow</t>
  </si>
  <si>
    <t>Bee Greeters</t>
  </si>
  <si>
    <t>PROJECTIONS</t>
  </si>
  <si>
    <t>North</t>
  </si>
  <si>
    <t>Bicycle projection</t>
  </si>
  <si>
    <t>Vanessa Shaver</t>
  </si>
  <si>
    <t>Lucid Dreaming</t>
  </si>
  <si>
    <t>WORKSHOPS</t>
  </si>
  <si>
    <t>Dan M</t>
  </si>
  <si>
    <t>Juggling workshop</t>
  </si>
  <si>
    <t>Lita</t>
  </si>
  <si>
    <t>Hoop workshop</t>
  </si>
  <si>
    <t>Emily</t>
  </si>
  <si>
    <t>Tye die workshop</t>
  </si>
  <si>
    <t>Helium for the Balloon Room</t>
  </si>
  <si>
    <t>Venue Deposit</t>
  </si>
  <si>
    <t>Insurance</t>
  </si>
  <si>
    <t>EXPENSES</t>
  </si>
  <si>
    <t xml:space="preserve">Lanyards </t>
  </si>
  <si>
    <t>Blacklights</t>
  </si>
  <si>
    <t>Grommets</t>
  </si>
  <si>
    <t>Venue Balance</t>
  </si>
  <si>
    <t>Incidentals</t>
  </si>
  <si>
    <t>Radios</t>
  </si>
  <si>
    <t>Chris</t>
  </si>
  <si>
    <t>Venue</t>
  </si>
  <si>
    <t>Art Grants</t>
  </si>
  <si>
    <t>Total Costs</t>
  </si>
  <si>
    <t>Incidentals (setup/teardown)</t>
  </si>
  <si>
    <t>Balance</t>
  </si>
  <si>
    <t>Promo - Posters</t>
  </si>
  <si>
    <t>Nick</t>
  </si>
  <si>
    <t>Promo - Flyers</t>
  </si>
  <si>
    <t>Truck Rental + Gas + Parking</t>
  </si>
  <si>
    <t>Ben</t>
  </si>
  <si>
    <t>Cabs</t>
  </si>
  <si>
    <t>Equipment Rental</t>
  </si>
  <si>
    <t>Material - Lycra</t>
  </si>
  <si>
    <t>Material Incidentals</t>
  </si>
  <si>
    <t>Actual</t>
  </si>
  <si>
    <t>Estimate</t>
  </si>
  <si>
    <t>Coocoon Rental</t>
  </si>
  <si>
    <t>**</t>
  </si>
  <si>
    <t>Laura</t>
  </si>
  <si>
    <t>Returns</t>
  </si>
  <si>
    <t>Printed Materials</t>
  </si>
  <si>
    <t xml:space="preserve">Décor </t>
  </si>
  <si>
    <t>Ticket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</si>
</sst>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b/>
      <u/>
      <sz val="11"/>
      <color theme="1"/>
      <name val="Tahom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1" xfId="0" applyNumberFormat="1" applyFont="1" applyBorder="1"/>
    <xf numFmtId="0" fontId="0" fillId="0" borderId="0" xfId="0"/>
    <xf numFmtId="4" fontId="0" fillId="0" borderId="0" xfId="0" applyNumberFormat="1"/>
    <xf numFmtId="0" fontId="3" fillId="0" borderId="0" xfId="1"/>
    <xf numFmtId="4" fontId="5" fillId="0" borderId="0" xfId="1" applyNumberFormat="1" applyFont="1"/>
    <xf numFmtId="0" fontId="0" fillId="0" borderId="0" xfId="0"/>
    <xf numFmtId="4" fontId="0" fillId="0" borderId="0" xfId="0" applyNumberFormat="1"/>
    <xf numFmtId="0" fontId="0" fillId="0" borderId="0" xfId="0" applyFill="1"/>
    <xf numFmtId="0" fontId="3" fillId="0" borderId="0" xfId="1" applyFill="1"/>
    <xf numFmtId="4" fontId="0" fillId="0" borderId="0" xfId="0" applyNumberFormat="1" applyFill="1"/>
    <xf numFmtId="0" fontId="0" fillId="0" borderId="0" xfId="0"/>
    <xf numFmtId="0" fontId="7" fillId="0" borderId="0" xfId="2"/>
    <xf numFmtId="0" fontId="4" fillId="0" borderId="0" xfId="2" applyFont="1"/>
    <xf numFmtId="0" fontId="4" fillId="0" borderId="4" xfId="2" applyFont="1" applyBorder="1"/>
    <xf numFmtId="0" fontId="4" fillId="0" borderId="2" xfId="2" applyFont="1" applyBorder="1"/>
    <xf numFmtId="164" fontId="4" fillId="0" borderId="3" xfId="3" applyFont="1" applyBorder="1"/>
    <xf numFmtId="164" fontId="4" fillId="0" borderId="5" xfId="3" applyFont="1" applyBorder="1"/>
    <xf numFmtId="164" fontId="7" fillId="0" borderId="6" xfId="3" applyFont="1" applyBorder="1"/>
    <xf numFmtId="0" fontId="4" fillId="0" borderId="7" xfId="2" applyFont="1" applyBorder="1"/>
    <xf numFmtId="164" fontId="8" fillId="0" borderId="6" xfId="3" applyFont="1" applyBorder="1"/>
    <xf numFmtId="164" fontId="4" fillId="0" borderId="6" xfId="3" applyFont="1" applyBorder="1"/>
    <xf numFmtId="0" fontId="0" fillId="0" borderId="6" xfId="0" applyBorder="1"/>
    <xf numFmtId="43" fontId="0" fillId="0" borderId="0" xfId="0" applyNumberFormat="1"/>
    <xf numFmtId="43" fontId="7" fillId="0" borderId="0" xfId="3" applyNumberFormat="1" applyFont="1"/>
    <xf numFmtId="43" fontId="4" fillId="0" borderId="3" xfId="3" applyNumberFormat="1" applyFont="1" applyBorder="1"/>
    <xf numFmtId="43" fontId="7" fillId="0" borderId="4" xfId="3" applyNumberFormat="1" applyFont="1" applyBorder="1"/>
    <xf numFmtId="43" fontId="7" fillId="0" borderId="0" xfId="3" applyNumberFormat="1" applyFont="1" applyFill="1"/>
    <xf numFmtId="43" fontId="4" fillId="0" borderId="0" xfId="3" applyNumberFormat="1" applyFont="1"/>
    <xf numFmtId="0" fontId="9" fillId="0" borderId="0" xfId="0" applyFont="1" applyAlignment="1"/>
    <xf numFmtId="42" fontId="9" fillId="0" borderId="1" xfId="0" applyNumberFormat="1" applyFont="1" applyBorder="1"/>
    <xf numFmtId="0" fontId="10" fillId="0" borderId="0" xfId="0" applyFont="1"/>
    <xf numFmtId="4" fontId="1" fillId="0" borderId="1" xfId="0" applyNumberFormat="1" applyFont="1" applyBorder="1"/>
    <xf numFmtId="43" fontId="6" fillId="0" borderId="6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20" sqref="I20"/>
    </sheetView>
  </sheetViews>
  <sheetFormatPr defaultRowHeight="15" x14ac:dyDescent="0.25"/>
  <cols>
    <col min="1" max="1" width="29.28515625" style="14" bestFit="1" customWidth="1"/>
    <col min="2" max="2" width="5.140625" style="25" bestFit="1" customWidth="1"/>
    <col min="3" max="3" width="15.140625" style="26" bestFit="1" customWidth="1"/>
    <col min="4" max="4" width="5.140625" style="25" bestFit="1" customWidth="1"/>
    <col min="5" max="5" width="15.140625" style="26" bestFit="1" customWidth="1"/>
    <col min="6" max="16384" width="9.140625" style="14"/>
  </cols>
  <sheetData>
    <row r="1" spans="1:5" x14ac:dyDescent="0.25">
      <c r="A1" s="17"/>
      <c r="B1" s="36" t="s">
        <v>78</v>
      </c>
      <c r="C1" s="37"/>
      <c r="D1" s="36" t="s">
        <v>77</v>
      </c>
      <c r="E1" s="37"/>
    </row>
    <row r="2" spans="1:5" x14ac:dyDescent="0.25">
      <c r="A2" s="15"/>
      <c r="B2" s="21"/>
      <c r="D2" s="21"/>
    </row>
    <row r="3" spans="1:5" s="1" customFormat="1" x14ac:dyDescent="0.25">
      <c r="A3" s="18" t="s">
        <v>85</v>
      </c>
      <c r="B3" s="18">
        <v>450</v>
      </c>
      <c r="C3" s="20">
        <f>450*25</f>
        <v>11250</v>
      </c>
      <c r="D3" s="18">
        <v>527</v>
      </c>
      <c r="E3" s="28">
        <v>12960</v>
      </c>
    </row>
    <row r="4" spans="1:5" x14ac:dyDescent="0.25">
      <c r="A4" s="15"/>
      <c r="B4" s="21"/>
      <c r="D4" s="21"/>
    </row>
    <row r="5" spans="1:5" x14ac:dyDescent="0.25">
      <c r="A5" s="17" t="s">
        <v>65</v>
      </c>
      <c r="B5" s="22"/>
      <c r="C5" s="29"/>
      <c r="D5" s="22"/>
      <c r="E5" s="29"/>
    </row>
    <row r="6" spans="1:5" x14ac:dyDescent="0.25">
      <c r="A6" s="15"/>
      <c r="B6" s="21"/>
      <c r="D6" s="21"/>
    </row>
    <row r="7" spans="1:5" x14ac:dyDescent="0.25">
      <c r="A7" s="15" t="s">
        <v>63</v>
      </c>
      <c r="B7" s="21"/>
      <c r="C7" s="27">
        <v>2900</v>
      </c>
      <c r="D7" s="21"/>
      <c r="E7" s="27">
        <v>2900</v>
      </c>
    </row>
    <row r="8" spans="1:5" x14ac:dyDescent="0.25">
      <c r="A8" s="15" t="s">
        <v>54</v>
      </c>
      <c r="B8" s="21"/>
      <c r="C8" s="27">
        <v>541</v>
      </c>
      <c r="D8" s="21"/>
      <c r="E8" s="27">
        <v>584.28</v>
      </c>
    </row>
    <row r="9" spans="1:5" x14ac:dyDescent="0.25">
      <c r="A9" s="15" t="s">
        <v>66</v>
      </c>
      <c r="B9" s="21"/>
      <c r="C9" s="27">
        <v>785</v>
      </c>
      <c r="D9" s="21"/>
      <c r="E9" s="30">
        <v>50</v>
      </c>
    </row>
    <row r="10" spans="1:5" x14ac:dyDescent="0.25">
      <c r="A10" s="15" t="s">
        <v>83</v>
      </c>
      <c r="B10" s="21"/>
      <c r="C10" s="27">
        <v>415</v>
      </c>
      <c r="D10" s="21"/>
      <c r="E10" s="27">
        <v>649.21</v>
      </c>
    </row>
    <row r="11" spans="1:5" x14ac:dyDescent="0.25">
      <c r="A11" s="15" t="s">
        <v>74</v>
      </c>
      <c r="B11" s="21"/>
      <c r="C11" s="27">
        <v>170</v>
      </c>
      <c r="D11" s="21"/>
      <c r="E11" s="27">
        <v>482.88</v>
      </c>
    </row>
    <row r="12" spans="1:5" x14ac:dyDescent="0.25">
      <c r="A12" s="15"/>
      <c r="B12" s="23"/>
      <c r="C12" s="27"/>
      <c r="D12" s="23"/>
      <c r="E12" s="27"/>
    </row>
    <row r="13" spans="1:5" x14ac:dyDescent="0.25">
      <c r="A13" s="15"/>
      <c r="B13" s="23"/>
      <c r="C13" s="27"/>
      <c r="D13" s="23"/>
      <c r="E13" s="27"/>
    </row>
    <row r="14" spans="1:5" x14ac:dyDescent="0.25">
      <c r="A14" s="15" t="s">
        <v>84</v>
      </c>
      <c r="B14" s="21"/>
      <c r="C14" s="27">
        <v>2000</v>
      </c>
      <c r="D14" s="21"/>
      <c r="E14" s="27">
        <v>1927.25</v>
      </c>
    </row>
    <row r="15" spans="1:5" x14ac:dyDescent="0.25">
      <c r="A15" s="15" t="s">
        <v>64</v>
      </c>
      <c r="B15" s="21"/>
      <c r="C15" s="27">
        <v>2000</v>
      </c>
      <c r="D15" s="21"/>
      <c r="E15" s="27">
        <v>1907.5</v>
      </c>
    </row>
    <row r="16" spans="1:5" x14ac:dyDescent="0.25">
      <c r="A16" s="15"/>
      <c r="B16" s="21"/>
      <c r="D16" s="21"/>
    </row>
    <row r="17" spans="1:5" s="1" customFormat="1" x14ac:dyDescent="0.25">
      <c r="A17" s="18" t="s">
        <v>65</v>
      </c>
      <c r="B17" s="18"/>
      <c r="C17" s="19">
        <f>0-SUM(C7:C15)</f>
        <v>-8811</v>
      </c>
      <c r="D17" s="18"/>
      <c r="E17" s="19">
        <f>0-SUM(E7:E15)</f>
        <v>-8501.119999999999</v>
      </c>
    </row>
    <row r="18" spans="1:5" x14ac:dyDescent="0.25">
      <c r="A18" s="15"/>
      <c r="B18" s="21"/>
      <c r="D18" s="21"/>
    </row>
    <row r="19" spans="1:5" x14ac:dyDescent="0.25">
      <c r="A19" s="15"/>
      <c r="B19" s="21"/>
      <c r="D19" s="21"/>
    </row>
    <row r="20" spans="1:5" x14ac:dyDescent="0.25">
      <c r="A20" s="16" t="s">
        <v>67</v>
      </c>
      <c r="B20" s="24"/>
      <c r="C20" s="31">
        <f>C3+C17</f>
        <v>2439</v>
      </c>
      <c r="D20" s="24"/>
      <c r="E20" s="31">
        <f>E3+E17</f>
        <v>4458.880000000001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23" workbookViewId="0">
      <selection activeCell="D17" sqref="D17:D55"/>
    </sheetView>
  </sheetViews>
  <sheetFormatPr defaultRowHeight="15" x14ac:dyDescent="0.25"/>
  <cols>
    <col min="1" max="1" width="27.140625" style="9" bestFit="1" customWidth="1"/>
    <col min="2" max="2" width="15.5703125" style="9" bestFit="1" customWidth="1"/>
    <col min="4" max="4" width="8.85546875" style="10" bestFit="1" customWidth="1"/>
    <col min="5" max="5" width="8.140625" bestFit="1" customWidth="1"/>
    <col min="6" max="6" width="23.42578125" bestFit="1" customWidth="1"/>
  </cols>
  <sheetData>
    <row r="1" spans="1:6" s="5" customFormat="1" x14ac:dyDescent="0.25">
      <c r="A1" s="1" t="s">
        <v>55</v>
      </c>
      <c r="B1" s="9"/>
      <c r="D1" s="10"/>
    </row>
    <row r="2" spans="1:6" x14ac:dyDescent="0.25">
      <c r="A2" s="9" t="s">
        <v>53</v>
      </c>
      <c r="B2" s="9" t="s">
        <v>14</v>
      </c>
      <c r="D2" s="10">
        <v>1250</v>
      </c>
    </row>
    <row r="3" spans="1:6" s="9" customFormat="1" x14ac:dyDescent="0.25">
      <c r="A3" s="9" t="s">
        <v>59</v>
      </c>
      <c r="B3" s="9" t="s">
        <v>14</v>
      </c>
      <c r="D3" s="10">
        <f>1250+400</f>
        <v>1650</v>
      </c>
    </row>
    <row r="4" spans="1:6" x14ac:dyDescent="0.25">
      <c r="A4" s="9" t="s">
        <v>54</v>
      </c>
      <c r="B4" s="9" t="s">
        <v>15</v>
      </c>
      <c r="D4" s="10">
        <v>584.28</v>
      </c>
    </row>
    <row r="5" spans="1:6" s="9" customFormat="1" x14ac:dyDescent="0.25">
      <c r="A5" s="9" t="s">
        <v>56</v>
      </c>
      <c r="B5" s="9" t="s">
        <v>15</v>
      </c>
      <c r="D5" s="10">
        <v>57.85</v>
      </c>
    </row>
    <row r="6" spans="1:6" s="9" customFormat="1" x14ac:dyDescent="0.25">
      <c r="A6" s="9" t="s">
        <v>16</v>
      </c>
      <c r="B6" s="9" t="s">
        <v>15</v>
      </c>
      <c r="D6" s="10">
        <v>113</v>
      </c>
    </row>
    <row r="7" spans="1:6" s="9" customFormat="1" x14ac:dyDescent="0.25">
      <c r="A7" s="9" t="s">
        <v>60</v>
      </c>
      <c r="B7" s="9" t="s">
        <v>69</v>
      </c>
      <c r="D7" s="10">
        <f>50</f>
        <v>50</v>
      </c>
      <c r="F7" s="14"/>
    </row>
    <row r="8" spans="1:6" s="9" customFormat="1" x14ac:dyDescent="0.25">
      <c r="A8" s="9" t="s">
        <v>61</v>
      </c>
      <c r="B8" s="9" t="s">
        <v>62</v>
      </c>
      <c r="D8" s="10">
        <v>198.88</v>
      </c>
    </row>
    <row r="9" spans="1:6" s="14" customFormat="1" x14ac:dyDescent="0.25">
      <c r="A9" s="14" t="s">
        <v>68</v>
      </c>
      <c r="B9" s="14" t="s">
        <v>69</v>
      </c>
      <c r="D9" s="10">
        <f>130*1.13</f>
        <v>146.89999999999998</v>
      </c>
    </row>
    <row r="10" spans="1:6" s="14" customFormat="1" x14ac:dyDescent="0.25">
      <c r="A10" s="14" t="s">
        <v>70</v>
      </c>
      <c r="B10" s="14" t="s">
        <v>69</v>
      </c>
      <c r="D10" s="10">
        <f>200*1.13</f>
        <v>225.99999999999997</v>
      </c>
    </row>
    <row r="11" spans="1:6" s="14" customFormat="1" x14ac:dyDescent="0.25">
      <c r="A11" s="14" t="s">
        <v>0</v>
      </c>
      <c r="B11" s="14" t="s">
        <v>15</v>
      </c>
      <c r="D11" s="10">
        <v>105.46</v>
      </c>
    </row>
    <row r="12" spans="1:6" s="14" customFormat="1" x14ac:dyDescent="0.25">
      <c r="A12" s="14" t="s">
        <v>71</v>
      </c>
      <c r="B12" s="14" t="s">
        <v>72</v>
      </c>
      <c r="D12" s="10">
        <f>186+38+60</f>
        <v>284</v>
      </c>
    </row>
    <row r="13" spans="1:6" s="14" customFormat="1" x14ac:dyDescent="0.25">
      <c r="D13" s="10"/>
    </row>
    <row r="14" spans="1:6" s="14" customFormat="1" x14ac:dyDescent="0.25">
      <c r="D14" s="10"/>
    </row>
    <row r="15" spans="1:6" s="9" customFormat="1" x14ac:dyDescent="0.25">
      <c r="D15" s="10"/>
    </row>
    <row r="16" spans="1:6" s="5" customFormat="1" x14ac:dyDescent="0.25">
      <c r="A16" s="1" t="s">
        <v>13</v>
      </c>
      <c r="B16" s="9"/>
      <c r="D16" s="10"/>
    </row>
    <row r="17" spans="1:6" x14ac:dyDescent="0.25">
      <c r="A17" s="9" t="s">
        <v>57</v>
      </c>
      <c r="B17" s="9" t="s">
        <v>15</v>
      </c>
      <c r="D17" s="10">
        <v>305.10000000000002</v>
      </c>
      <c r="E17" s="10" t="s">
        <v>80</v>
      </c>
    </row>
    <row r="18" spans="1:6" x14ac:dyDescent="0.25">
      <c r="A18" t="s">
        <v>75</v>
      </c>
      <c r="B18" s="9" t="s">
        <v>12</v>
      </c>
      <c r="D18" s="10">
        <v>716.2</v>
      </c>
    </row>
    <row r="19" spans="1:6" x14ac:dyDescent="0.25">
      <c r="A19" t="s">
        <v>58</v>
      </c>
      <c r="B19" s="9" t="s">
        <v>12</v>
      </c>
      <c r="D19" s="10">
        <v>364.42</v>
      </c>
    </row>
    <row r="20" spans="1:6" s="14" customFormat="1" x14ac:dyDescent="0.25">
      <c r="A20" s="14" t="s">
        <v>73</v>
      </c>
      <c r="B20" s="14" t="s">
        <v>12</v>
      </c>
      <c r="D20" s="10">
        <v>75</v>
      </c>
    </row>
    <row r="21" spans="1:6" s="14" customFormat="1" x14ac:dyDescent="0.25">
      <c r="A21" s="14" t="s">
        <v>74</v>
      </c>
      <c r="B21" s="14" t="s">
        <v>12</v>
      </c>
      <c r="D21" s="10">
        <v>327.94</v>
      </c>
    </row>
    <row r="22" spans="1:6" s="14" customFormat="1" x14ac:dyDescent="0.25">
      <c r="A22" s="14" t="s">
        <v>76</v>
      </c>
      <c r="B22" s="14" t="s">
        <v>12</v>
      </c>
      <c r="D22" s="10">
        <v>279.27</v>
      </c>
    </row>
    <row r="23" spans="1:6" s="14" customFormat="1" x14ac:dyDescent="0.25">
      <c r="A23" s="14" t="s">
        <v>79</v>
      </c>
      <c r="B23" s="14" t="s">
        <v>12</v>
      </c>
      <c r="D23" s="10">
        <v>-100</v>
      </c>
      <c r="E23" s="14" t="s">
        <v>80</v>
      </c>
    </row>
    <row r="24" spans="1:6" s="14" customFormat="1" x14ac:dyDescent="0.25">
      <c r="A24" s="14" t="s">
        <v>82</v>
      </c>
      <c r="B24" s="14" t="s">
        <v>81</v>
      </c>
      <c r="D24" s="10">
        <v>-40.68</v>
      </c>
    </row>
    <row r="25" spans="1:6" s="9" customFormat="1" x14ac:dyDescent="0.25">
      <c r="D25" s="10"/>
      <c r="F25" s="10"/>
    </row>
    <row r="26" spans="1:6" x14ac:dyDescent="0.25">
      <c r="C26" s="7"/>
    </row>
    <row r="27" spans="1:6" x14ac:dyDescent="0.25">
      <c r="A27" s="1" t="s">
        <v>17</v>
      </c>
      <c r="C27" s="7"/>
    </row>
    <row r="28" spans="1:6" x14ac:dyDescent="0.25">
      <c r="A28" s="9" t="s">
        <v>19</v>
      </c>
      <c r="B28" s="9" t="s">
        <v>18</v>
      </c>
      <c r="C28" s="7"/>
      <c r="D28" s="10">
        <v>25</v>
      </c>
    </row>
    <row r="29" spans="1:6" x14ac:dyDescent="0.25">
      <c r="A29" s="9" t="s">
        <v>21</v>
      </c>
      <c r="B29" s="9" t="s">
        <v>20</v>
      </c>
      <c r="C29" s="7"/>
      <c r="D29" s="10">
        <v>340</v>
      </c>
      <c r="E29" s="5"/>
    </row>
    <row r="30" spans="1:6" x14ac:dyDescent="0.25">
      <c r="A30" s="9" t="s">
        <v>23</v>
      </c>
      <c r="B30" s="9" t="s">
        <v>22</v>
      </c>
      <c r="C30" s="7"/>
      <c r="D30" s="10">
        <v>45</v>
      </c>
      <c r="E30" s="6"/>
    </row>
    <row r="31" spans="1:6" x14ac:dyDescent="0.25">
      <c r="A31" s="9" t="s">
        <v>25</v>
      </c>
      <c r="B31" s="9" t="s">
        <v>24</v>
      </c>
      <c r="C31" s="7"/>
      <c r="D31" s="10">
        <v>75</v>
      </c>
      <c r="E31" s="6"/>
    </row>
    <row r="32" spans="1:6" x14ac:dyDescent="0.25">
      <c r="A32" s="9" t="s">
        <v>27</v>
      </c>
      <c r="B32" s="9" t="s">
        <v>26</v>
      </c>
      <c r="C32" s="7"/>
      <c r="D32" s="10">
        <v>130</v>
      </c>
    </row>
    <row r="33" spans="1:5" x14ac:dyDescent="0.25">
      <c r="A33" s="9" t="s">
        <v>29</v>
      </c>
      <c r="B33" s="9" t="s">
        <v>28</v>
      </c>
      <c r="C33" s="7"/>
      <c r="D33" s="10">
        <v>120</v>
      </c>
    </row>
    <row r="34" spans="1:5" s="11" customFormat="1" x14ac:dyDescent="0.25">
      <c r="A34" s="11" t="s">
        <v>52</v>
      </c>
      <c r="B34" s="11" t="s">
        <v>15</v>
      </c>
      <c r="C34" s="12"/>
      <c r="D34" s="13">
        <f>203.4+79.1</f>
        <v>282.5</v>
      </c>
    </row>
    <row r="35" spans="1:5" x14ac:dyDescent="0.25">
      <c r="A35" s="9" t="s">
        <v>31</v>
      </c>
      <c r="B35" s="9" t="s">
        <v>30</v>
      </c>
      <c r="C35" s="7"/>
      <c r="D35" s="10">
        <v>40</v>
      </c>
    </row>
    <row r="36" spans="1:5" s="9" customFormat="1" x14ac:dyDescent="0.25">
      <c r="C36" s="7"/>
      <c r="D36" s="10"/>
    </row>
    <row r="37" spans="1:5" x14ac:dyDescent="0.25">
      <c r="C37" s="7"/>
      <c r="E37" s="6"/>
    </row>
    <row r="38" spans="1:5" x14ac:dyDescent="0.25">
      <c r="A38" s="1" t="s">
        <v>32</v>
      </c>
      <c r="C38" s="7"/>
      <c r="E38" s="6"/>
    </row>
    <row r="39" spans="1:5" x14ac:dyDescent="0.25">
      <c r="A39" s="9" t="s">
        <v>34</v>
      </c>
      <c r="B39" s="9" t="s">
        <v>33</v>
      </c>
      <c r="C39" s="7"/>
      <c r="D39" s="10">
        <v>265</v>
      </c>
      <c r="E39" s="6"/>
    </row>
    <row r="40" spans="1:5" x14ac:dyDescent="0.25">
      <c r="C40" s="7"/>
    </row>
    <row r="41" spans="1:5" x14ac:dyDescent="0.25">
      <c r="A41" s="1" t="s">
        <v>35</v>
      </c>
      <c r="C41" s="7"/>
    </row>
    <row r="42" spans="1:5" x14ac:dyDescent="0.25">
      <c r="A42" s="9" t="s">
        <v>37</v>
      </c>
      <c r="B42" s="9" t="s">
        <v>36</v>
      </c>
      <c r="C42" s="7"/>
      <c r="D42" s="10">
        <v>55</v>
      </c>
    </row>
    <row r="43" spans="1:5" x14ac:dyDescent="0.25">
      <c r="A43" s="9" t="s">
        <v>39</v>
      </c>
      <c r="B43" s="9" t="s">
        <v>38</v>
      </c>
      <c r="C43" s="7"/>
      <c r="D43" s="10">
        <v>100</v>
      </c>
    </row>
    <row r="44" spans="1:5" s="9" customFormat="1" x14ac:dyDescent="0.25">
      <c r="C44" s="7"/>
      <c r="D44" s="10"/>
    </row>
    <row r="45" spans="1:5" x14ac:dyDescent="0.25">
      <c r="C45" s="7"/>
    </row>
    <row r="46" spans="1:5" x14ac:dyDescent="0.25">
      <c r="A46" s="1" t="s">
        <v>40</v>
      </c>
      <c r="C46" s="7"/>
    </row>
    <row r="47" spans="1:5" x14ac:dyDescent="0.25">
      <c r="A47" s="9" t="s">
        <v>42</v>
      </c>
      <c r="B47" s="9" t="s">
        <v>41</v>
      </c>
      <c r="C47" s="8"/>
      <c r="D47" s="10">
        <v>60</v>
      </c>
    </row>
    <row r="48" spans="1:5" x14ac:dyDescent="0.25">
      <c r="A48" s="9" t="s">
        <v>44</v>
      </c>
      <c r="B48" s="9" t="s">
        <v>43</v>
      </c>
      <c r="C48" s="7"/>
      <c r="D48" s="10">
        <v>150</v>
      </c>
    </row>
    <row r="49" spans="1:4" x14ac:dyDescent="0.25">
      <c r="C49" s="7"/>
    </row>
    <row r="50" spans="1:4" x14ac:dyDescent="0.25">
      <c r="A50" s="1" t="s">
        <v>45</v>
      </c>
      <c r="C50" s="7"/>
    </row>
    <row r="51" spans="1:4" x14ac:dyDescent="0.25">
      <c r="A51" s="9" t="s">
        <v>47</v>
      </c>
      <c r="B51" s="9" t="s">
        <v>46</v>
      </c>
      <c r="C51" s="7"/>
      <c r="D51" s="10">
        <v>60</v>
      </c>
    </row>
    <row r="52" spans="1:4" x14ac:dyDescent="0.25">
      <c r="A52" s="9" t="s">
        <v>49</v>
      </c>
      <c r="B52" s="9" t="s">
        <v>48</v>
      </c>
      <c r="C52" s="7"/>
      <c r="D52" s="10">
        <v>100</v>
      </c>
    </row>
    <row r="53" spans="1:4" x14ac:dyDescent="0.25">
      <c r="A53" s="9" t="s">
        <v>51</v>
      </c>
      <c r="B53" s="9" t="s">
        <v>50</v>
      </c>
      <c r="C53" s="7"/>
      <c r="D53" s="10">
        <v>60</v>
      </c>
    </row>
    <row r="54" spans="1:4" s="9" customFormat="1" x14ac:dyDescent="0.25">
      <c r="C54" s="7"/>
      <c r="D54" s="10"/>
    </row>
    <row r="56" spans="1:4" ht="15.75" thickBot="1" x14ac:dyDescent="0.3">
      <c r="D56" s="35">
        <f>SUM(D2:D55)</f>
        <v>8501.119999999999</v>
      </c>
    </row>
    <row r="57" spans="1:4" ht="15.75" thickTop="1" x14ac:dyDescent="0.25"/>
  </sheetData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21" sqref="H21"/>
    </sheetView>
  </sheetViews>
  <sheetFormatPr defaultRowHeight="15" x14ac:dyDescent="0.25"/>
  <cols>
    <col min="1" max="1" width="20.85546875" bestFit="1" customWidth="1"/>
    <col min="3" max="3" width="16.140625" style="3" customWidth="1"/>
  </cols>
  <sheetData>
    <row r="1" spans="1:3" x14ac:dyDescent="0.25">
      <c r="A1" s="2" t="s">
        <v>10</v>
      </c>
    </row>
    <row r="2" spans="1:3" x14ac:dyDescent="0.25">
      <c r="A2" t="s">
        <v>1</v>
      </c>
      <c r="B2">
        <v>23</v>
      </c>
      <c r="C2" s="3">
        <f>B2*25</f>
        <v>575</v>
      </c>
    </row>
    <row r="3" spans="1:3" x14ac:dyDescent="0.25">
      <c r="A3" t="s">
        <v>2</v>
      </c>
      <c r="B3">
        <v>55</v>
      </c>
      <c r="C3" s="3">
        <f t="shared" ref="C3:C6" si="0">B3*25</f>
        <v>1375</v>
      </c>
    </row>
    <row r="4" spans="1:3" x14ac:dyDescent="0.25">
      <c r="A4" t="s">
        <v>3</v>
      </c>
      <c r="B4">
        <v>9</v>
      </c>
      <c r="C4" s="3">
        <f t="shared" si="0"/>
        <v>225</v>
      </c>
    </row>
    <row r="5" spans="1:3" x14ac:dyDescent="0.25">
      <c r="A5" t="s">
        <v>4</v>
      </c>
      <c r="B5">
        <v>24</v>
      </c>
      <c r="C5" s="3">
        <f t="shared" si="0"/>
        <v>600</v>
      </c>
    </row>
    <row r="6" spans="1:3" x14ac:dyDescent="0.25">
      <c r="A6" t="s">
        <v>5</v>
      </c>
      <c r="B6">
        <v>26</v>
      </c>
      <c r="C6" s="3">
        <f t="shared" si="0"/>
        <v>650</v>
      </c>
    </row>
    <row r="7" spans="1:3" ht="15.75" thickBot="1" x14ac:dyDescent="0.3">
      <c r="B7" s="1">
        <f>SUM(B2:B6)</f>
        <v>137</v>
      </c>
      <c r="C7" s="4">
        <f>SUM(C2:C6)</f>
        <v>3425</v>
      </c>
    </row>
    <row r="8" spans="1:3" ht="15.75" thickTop="1" x14ac:dyDescent="0.25"/>
    <row r="9" spans="1:3" x14ac:dyDescent="0.25">
      <c r="A9" s="2" t="s">
        <v>6</v>
      </c>
    </row>
    <row r="10" spans="1:3" x14ac:dyDescent="0.25">
      <c r="A10" t="s">
        <v>8</v>
      </c>
      <c r="B10">
        <v>154</v>
      </c>
      <c r="C10" s="3">
        <f>B10*20</f>
        <v>3080</v>
      </c>
    </row>
    <row r="11" spans="1:3" x14ac:dyDescent="0.25">
      <c r="A11" t="s">
        <v>9</v>
      </c>
      <c r="B11">
        <v>125</v>
      </c>
      <c r="C11" s="3">
        <f>B11*25</f>
        <v>3125</v>
      </c>
    </row>
    <row r="12" spans="1:3" ht="15.75" thickBot="1" x14ac:dyDescent="0.3">
      <c r="B12" s="1">
        <f>SUM(B10:B11)</f>
        <v>279</v>
      </c>
      <c r="C12" s="4">
        <f>SUM(C10:C11)</f>
        <v>6205</v>
      </c>
    </row>
    <row r="13" spans="1:3" ht="15.75" thickTop="1" x14ac:dyDescent="0.25"/>
    <row r="14" spans="1:3" ht="15.75" thickBot="1" x14ac:dyDescent="0.3">
      <c r="A14" s="2" t="s">
        <v>11</v>
      </c>
      <c r="B14" s="1">
        <f>C14/30</f>
        <v>111</v>
      </c>
      <c r="C14" s="4">
        <v>3330</v>
      </c>
    </row>
    <row r="15" spans="1:3" ht="15.75" thickTop="1" x14ac:dyDescent="0.25"/>
    <row r="17" spans="1:3" s="34" customFormat="1" ht="16.5" thickBot="1" x14ac:dyDescent="0.3">
      <c r="A17" s="32" t="s">
        <v>7</v>
      </c>
      <c r="B17" s="32">
        <f>B7+B12+B14</f>
        <v>527</v>
      </c>
      <c r="C17" s="33">
        <f>C7+C12+C14</f>
        <v>12960</v>
      </c>
    </row>
    <row r="18" spans="1: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Comparitive Budget</vt:lpstr>
      <vt:lpstr>Expense Details</vt:lpstr>
      <vt:lpstr>Tickets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Millard</dc:creator>
  <cp:lastModifiedBy>Lindsay Millard</cp:lastModifiedBy>
  <cp:lastPrinted>2013-03-11T20:12:52Z</cp:lastPrinted>
  <dcterms:created xsi:type="dcterms:W3CDTF">2013-03-05T21:24:20Z</dcterms:created>
  <dcterms:modified xsi:type="dcterms:W3CDTF">2013-03-18T15:46:12Z</dcterms:modified>
</cp:coreProperties>
</file>